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bmen\НПА 2020 год\Решения 2020\р.10 Решения об исполнении отчет за 2019\"/>
    </mc:Choice>
  </mc:AlternateContent>
  <bookViews>
    <workbookView xWindow="360" yWindow="330" windowWidth="14940" windowHeight="9090"/>
  </bookViews>
  <sheets>
    <sheet name="доходы" sheetId="1" r:id="rId1"/>
  </sheets>
  <definedNames>
    <definedName name="LAST_CELL" localSheetId="0">доходы!$H$47</definedName>
  </definedNames>
  <calcPr calcId="162913"/>
</workbook>
</file>

<file path=xl/calcChain.xml><?xml version="1.0" encoding="utf-8"?>
<calcChain xmlns="http://schemas.openxmlformats.org/spreadsheetml/2006/main">
  <c r="H23" i="1" l="1"/>
  <c r="H22" i="1"/>
  <c r="G22" i="1"/>
  <c r="F22" i="1"/>
  <c r="F21" i="1" s="1"/>
  <c r="F20" i="1" s="1"/>
  <c r="F19" i="1" s="1"/>
  <c r="G21" i="1"/>
  <c r="G14" i="1"/>
  <c r="H21" i="1" l="1"/>
  <c r="G20" i="1"/>
  <c r="G42" i="1"/>
  <c r="F42" i="1"/>
  <c r="H43" i="1"/>
  <c r="H20" i="1" l="1"/>
  <c r="G19" i="1"/>
  <c r="H19" i="1" s="1"/>
  <c r="H50" i="1"/>
  <c r="G36" i="1"/>
  <c r="F36" i="1"/>
  <c r="H37" i="1"/>
  <c r="H35" i="1"/>
  <c r="G49" i="1" l="1"/>
  <c r="F49" i="1"/>
  <c r="F48" i="1" s="1"/>
  <c r="F32" i="1"/>
  <c r="H34" i="1"/>
  <c r="G12" i="1"/>
  <c r="G40" i="1"/>
  <c r="G46" i="1"/>
  <c r="G45" i="1" s="1"/>
  <c r="G48" i="1" l="1"/>
  <c r="H48" i="1" s="1"/>
  <c r="H49" i="1"/>
  <c r="G39" i="1"/>
  <c r="H32" i="1"/>
  <c r="F46" i="1"/>
  <c r="H46" i="1" s="1"/>
  <c r="F40" i="1"/>
  <c r="H13" i="1"/>
  <c r="H15" i="1"/>
  <c r="H16" i="1"/>
  <c r="H17" i="1"/>
  <c r="H18" i="1"/>
  <c r="H26" i="1"/>
  <c r="H28" i="1"/>
  <c r="H29" i="1"/>
  <c r="H31" i="1"/>
  <c r="H33" i="1"/>
  <c r="H41" i="1"/>
  <c r="H42" i="1"/>
  <c r="H44" i="1"/>
  <c r="H47" i="1"/>
  <c r="G30" i="1"/>
  <c r="G27" i="1"/>
  <c r="F30" i="1"/>
  <c r="F27" i="1"/>
  <c r="G25" i="1"/>
  <c r="F25" i="1"/>
  <c r="F14" i="1"/>
  <c r="F12" i="1"/>
  <c r="H12" i="1" l="1"/>
  <c r="G38" i="1"/>
  <c r="H40" i="1"/>
  <c r="G24" i="1"/>
  <c r="G11" i="1" s="1"/>
  <c r="F45" i="1"/>
  <c r="H45" i="1" s="1"/>
  <c r="H30" i="1"/>
  <c r="H25" i="1"/>
  <c r="H27" i="1"/>
  <c r="H14" i="1"/>
  <c r="F24" i="1"/>
  <c r="F11" i="1" s="1"/>
  <c r="G51" i="1" l="1"/>
  <c r="H24" i="1"/>
  <c r="F39" i="1"/>
  <c r="H11" i="1"/>
  <c r="F38" i="1" l="1"/>
  <c r="H38" i="1" s="1"/>
  <c r="H39" i="1"/>
  <c r="F51" i="1" l="1"/>
  <c r="H51" i="1" s="1"/>
  <c r="H36" i="1"/>
</calcChain>
</file>

<file path=xl/sharedStrings.xml><?xml version="1.0" encoding="utf-8"?>
<sst xmlns="http://schemas.openxmlformats.org/spreadsheetml/2006/main" count="97" uniqueCount="96">
  <si>
    <t>Наименование показателя</t>
  </si>
  <si>
    <t>Плановые показатели</t>
  </si>
  <si>
    <t>Роспись</t>
  </si>
  <si>
    <t>Сумма уточнений</t>
  </si>
  <si>
    <t>Уточненная роспись</t>
  </si>
  <si>
    <t>10000000000000000</t>
  </si>
  <si>
    <t>НАЛОГОВЫЕ И НЕНАЛОГОВЫЕ ДОХОДЫ</t>
  </si>
  <si>
    <t>10100000000000000</t>
  </si>
  <si>
    <t>НАЛОГИ НА ПРИБЫЛЬ, ДОХОДЫ</t>
  </si>
  <si>
    <t>10102000010000110</t>
  </si>
  <si>
    <t>Налог на доходы физических лиц</t>
  </si>
  <si>
    <t>10300000000000000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</si>
  <si>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</si>
  <si>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</si>
  <si>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</si>
  <si>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</si>
  <si>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</si>
  <si>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10600000000000000</t>
  </si>
  <si>
    <t>НАЛОГИ НА ИМУЩЕСТВО</t>
  </si>
  <si>
    <t>10601000000000110</t>
  </si>
  <si>
    <t>Налог на имущество физических лиц</t>
  </si>
  <si>
    <t>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</si>
  <si>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</si>
  <si>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10606000000000110</t>
  </si>
  <si>
    <t>Земельный налог</t>
  </si>
  <si>
    <t>10606033101000110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</si>
  <si>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</si>
  <si>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10606043101000110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</si>
  <si>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</si>
  <si>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</si>
  <si>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</si>
  <si>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</si>
  <si>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10804020011000110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</si>
  <si>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</si>
  <si>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</si>
  <si>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</si>
  <si>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</si>
  <si>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11105035100000120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</si>
  <si>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</si>
  <si>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</si>
  <si>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</si>
  <si>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</si>
  <si>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</si>
  <si>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</si>
  <si>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</si>
  <si>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</si>
  <si>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</si>
  <si>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</si>
  <si>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</si>
  <si>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</si>
  <si>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ВСЕГО:</t>
  </si>
  <si>
    <t>Код бюджетной классификации РФ</t>
  </si>
  <si>
    <t>% испол-нения</t>
  </si>
  <si>
    <t>(тыс. рублей)</t>
  </si>
  <si>
    <t>20210000000000150</t>
  </si>
  <si>
    <t>20215001100000150</t>
  </si>
  <si>
    <t>20230000000000150</t>
  </si>
  <si>
    <t>20235118100000150</t>
  </si>
  <si>
    <t>20240000000000150</t>
  </si>
  <si>
    <t>20249999000000150</t>
  </si>
  <si>
    <t>20249999100000150</t>
  </si>
  <si>
    <t>11109045100007120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</si>
  <si>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- доходы от использования объектов ЖКХ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</si>
  <si>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</si>
  <si>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21960010100000150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</si>
  <si>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</si>
  <si>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21900000100000150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</si>
  <si>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</si>
  <si>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</si>
  <si>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               Приложение 1</t>
  </si>
  <si>
    <t xml:space="preserve">                                                        Новоселовского сельского поселения </t>
  </si>
  <si>
    <t>11300000000000000</t>
  </si>
  <si>
    <t>ДОХОДЫ ОТ ОКАЗАНИЯ ПЛАТНЫХ УСЛУГ И КОМПЕНСАЦИИ ЗАТРАТ ГОСУДАРСТВА</t>
  </si>
  <si>
    <t>1.1302995100000130</t>
  </si>
  <si>
    <t>Прочие доходы от компенсации затрат бюджетов сельских поселений</t>
  </si>
  <si>
    <t>20235082100000150</t>
  </si>
  <si>
    <t>Субвенции бюджетам сельских поселений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</si>
  <si>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НАЛОГИ НА СОВОКУПНЫЙ ДОХОД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</si>
  <si>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</si>
  <si>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</si>
  <si>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</si>
  <si>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 xml:space="preserve"> 10500000000000000</t>
  </si>
  <si>
    <t>10503000010000110</t>
  </si>
  <si>
    <t xml:space="preserve"> 10503010010000110</t>
  </si>
  <si>
    <t>10503010011000110</t>
  </si>
  <si>
    <t xml:space="preserve"> 10503010012100110</t>
  </si>
  <si>
    <t xml:space="preserve">                                                 к Решению Совета</t>
  </si>
  <si>
    <t>Наименование главного администратора доходов и кодов бюджетной классификации доходов бюджетов РФ</t>
  </si>
  <si>
    <t>План на 2019 год</t>
  </si>
  <si>
    <t>Исполнено за 2019 год</t>
  </si>
  <si>
    <t>10302231010000110</t>
  </si>
  <si>
    <t>10302241010000110</t>
  </si>
  <si>
    <t>10302251010000110</t>
  </si>
  <si>
    <t>10302261010000110</t>
  </si>
  <si>
    <t>Отчет об исполнении бюджета муниципального образования  «Новоселовское сельское поселение» по кодам классификации доходов бюджета за  2019 год</t>
  </si>
  <si>
    <t xml:space="preserve">                      от 28.05.2020 №10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</si>
</sst>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1" x14ac:knownFonts="1">
    <font>
      <sz val="10"/>
      <name val="Arial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Times New Roman CYR"/>
      <family val="1"/>
      <charset val="204"/>
    </font>
    <font>
      <sz val="12"/>
      <color rgb="FFFF0000"/>
      <name val="Arial Cyr"/>
      <charset val="204"/>
    </font>
    <font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Arial Cyr"/>
      <charset val="204"/>
    </font>
    <font>
      <sz val="8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1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/>
    <xf numFmtId="0" fontId="2" fillId="0" borderId="0" xfId="0" applyFont="1"/>
    <xf numFmtId="49" fontId="3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2" fontId="3" fillId="0" borderId="3" xfId="0" applyNumberFormat="1" applyFont="1" applyBorder="1" applyAlignment="1" applyProtection="1">
      <alignment horizontal="justify" vertical="center" wrapText="1"/>
    </xf>
    <xf numFmtId="165" fontId="3" fillId="0" borderId="3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9" fontId="3" fillId="0" borderId="9" xfId="0" applyNumberFormat="1" applyFont="1" applyBorder="1" applyAlignment="1" applyProtection="1">
      <alignment horizontal="left" vertical="center" wrapText="1"/>
    </xf>
    <xf numFmtId="0" fontId="9" fillId="0" borderId="0" xfId="0" applyFont="1"/>
    <xf numFmtId="0" fontId="1" fillId="0" borderId="0" xfId="0" applyFont="1" applyBorder="1" applyAlignment="1" applyProtection="1">
      <alignment horizontal="right" wrapText="1"/>
    </xf>
    <xf numFmtId="49" fontId="10" fillId="0" borderId="0" xfId="0" applyNumberFormat="1" applyFont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/>
    </xf>
    <xf numFmtId="0" fontId="7" fillId="2" borderId="0" xfId="0" applyFont="1" applyFill="1" applyAlignment="1">
      <alignment horizontal="right" vertical="top"/>
    </xf>
    <xf numFmtId="49" fontId="8" fillId="0" borderId="0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 applyProtection="1">
      <alignment horizontal="right"/>
    </xf>
    <xf numFmtId="49" fontId="10" fillId="0" borderId="0" xfId="0" applyNumberFormat="1" applyFont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workbookViewId="0">
      <selection activeCell="B5" sqref="B5"/>
    </sheetView>
  </sheetViews>
  <sheetFormatPr defaultRowHeight="12.75" customHeight="1" x14ac:dyDescent="0.2"/>
  <cols>
    <col min="1" max="1" width="19.85546875" style="3" customWidth="1"/>
    <col min="2" max="2" width="40" style="3" customWidth="1"/>
    <col min="3" max="5" width="15.7109375" style="3" hidden="1" customWidth="1"/>
    <col min="6" max="6" width="12.28515625" style="3" customWidth="1"/>
    <col min="7" max="7" width="11.85546875" style="3" customWidth="1"/>
    <col min="8" max="8" width="10.140625" style="3" customWidth="1"/>
    <col min="9" max="16384" width="9.140625" style="3"/>
  </cols>
  <sheetData>
    <row r="1" spans="1:8" s="9" customFormat="1" ht="16.5" customHeight="1" x14ac:dyDescent="0.25">
      <c r="A1" s="12"/>
      <c r="B1" s="20" t="s">
        <v>69</v>
      </c>
      <c r="C1" s="20"/>
      <c r="D1" s="20"/>
      <c r="E1" s="20"/>
      <c r="F1" s="20"/>
      <c r="G1" s="20"/>
      <c r="H1" s="20"/>
    </row>
    <row r="2" spans="1:8" s="9" customFormat="1" ht="17.25" customHeight="1" x14ac:dyDescent="0.25">
      <c r="A2" s="12"/>
      <c r="B2" s="20" t="s">
        <v>86</v>
      </c>
      <c r="C2" s="20"/>
      <c r="D2" s="20"/>
      <c r="E2" s="20"/>
      <c r="F2" s="20"/>
      <c r="G2" s="20"/>
      <c r="H2" s="20"/>
    </row>
    <row r="3" spans="1:8" s="9" customFormat="1" ht="15.75" x14ac:dyDescent="0.25">
      <c r="A3" s="12"/>
      <c r="B3" s="20" t="s">
        <v>70</v>
      </c>
      <c r="C3" s="20"/>
      <c r="D3" s="20"/>
      <c r="E3" s="20"/>
      <c r="F3" s="20"/>
      <c r="G3" s="20"/>
      <c r="H3" s="20"/>
    </row>
    <row r="4" spans="1:8" s="9" customFormat="1" ht="16.5" customHeight="1" x14ac:dyDescent="0.25">
      <c r="A4" s="12"/>
      <c r="B4" s="21" t="s">
        <v>95</v>
      </c>
      <c r="C4" s="21"/>
      <c r="D4" s="21"/>
      <c r="E4" s="21"/>
      <c r="F4" s="21"/>
      <c r="G4" s="21"/>
      <c r="H4" s="21"/>
    </row>
    <row r="5" spans="1:8" s="9" customFormat="1" ht="12" customHeight="1" x14ac:dyDescent="0.25">
      <c r="A5" s="12"/>
      <c r="B5" s="11"/>
      <c r="C5" s="10"/>
      <c r="D5" s="10"/>
      <c r="E5" s="10"/>
    </row>
    <row r="6" spans="1:8" s="14" customFormat="1" ht="39.75" customHeight="1" x14ac:dyDescent="0.3">
      <c r="A6" s="22" t="s">
        <v>94</v>
      </c>
      <c r="B6" s="22"/>
      <c r="C6" s="22"/>
      <c r="D6" s="22"/>
      <c r="E6" s="22"/>
      <c r="F6" s="22"/>
      <c r="G6" s="22"/>
      <c r="H6" s="22"/>
    </row>
    <row r="7" spans="1:8" x14ac:dyDescent="0.2">
      <c r="A7" s="15"/>
      <c r="B7" s="24"/>
      <c r="C7" s="24"/>
      <c r="D7" s="24"/>
      <c r="E7" s="24"/>
      <c r="F7" s="24"/>
      <c r="G7" s="24"/>
      <c r="H7" s="16"/>
    </row>
    <row r="8" spans="1:8" x14ac:dyDescent="0.2">
      <c r="A8" s="1"/>
      <c r="B8" s="2"/>
      <c r="C8" s="2"/>
      <c r="D8" s="2"/>
      <c r="E8" s="2"/>
      <c r="F8" s="2"/>
      <c r="G8" s="23" t="s">
        <v>53</v>
      </c>
      <c r="H8" s="23"/>
    </row>
    <row r="9" spans="1:8" x14ac:dyDescent="0.2">
      <c r="A9" s="25" t="s">
        <v>51</v>
      </c>
      <c r="B9" s="26" t="s">
        <v>87</v>
      </c>
      <c r="C9" s="28" t="s">
        <v>1</v>
      </c>
      <c r="D9" s="29"/>
      <c r="E9" s="29"/>
      <c r="F9" s="30" t="s">
        <v>88</v>
      </c>
      <c r="G9" s="25" t="s">
        <v>89</v>
      </c>
      <c r="H9" s="19" t="s">
        <v>52</v>
      </c>
    </row>
    <row r="10" spans="1:8" ht="25.5" x14ac:dyDescent="0.2">
      <c r="A10" s="25"/>
      <c r="B10" s="27" t="s">
        <v>0</v>
      </c>
      <c r="C10" s="17" t="s">
        <v>2</v>
      </c>
      <c r="D10" s="17" t="s">
        <v>3</v>
      </c>
      <c r="E10" s="17" t="s">
        <v>4</v>
      </c>
      <c r="F10" s="31"/>
      <c r="G10" s="25"/>
      <c r="H10" s="19"/>
    </row>
    <row r="11" spans="1:8" x14ac:dyDescent="0.2">
      <c r="A11" s="4" t="s">
        <v>5</v>
      </c>
      <c r="B11" s="7" t="s">
        <v>6</v>
      </c>
      <c r="C11" s="5">
        <v>1995.3</v>
      </c>
      <c r="D11" s="5"/>
      <c r="E11" s="5">
        <v>1995.3</v>
      </c>
      <c r="F11" s="6">
        <f>F12+F14+F24+F30+F32+F36+F19</f>
        <v>2948.9</v>
      </c>
      <c r="G11" s="6">
        <f>G12+G14+G24+G30+G32+G36+G19</f>
        <v>2798.5200000000004</v>
      </c>
      <c r="H11" s="8">
        <f>G11/F11*100</f>
        <v>94.900471362202865</v>
      </c>
    </row>
    <row r="12" spans="1:8" x14ac:dyDescent="0.2">
      <c r="A12" s="4" t="s">
        <v>7</v>
      </c>
      <c r="B12" s="7" t="s">
        <v>8</v>
      </c>
      <c r="C12" s="5">
        <v>601.5</v>
      </c>
      <c r="D12" s="5"/>
      <c r="E12" s="5">
        <v>601.5</v>
      </c>
      <c r="F12" s="6">
        <f>F13</f>
        <v>756.9</v>
      </c>
      <c r="G12" s="6">
        <f>G13</f>
        <v>757.2</v>
      </c>
      <c r="H12" s="8">
        <f t="shared" ref="H12:H51" si="0">G12/F12*100</f>
        <v>100.03963535473643</v>
      </c>
    </row>
    <row r="13" spans="1:8" x14ac:dyDescent="0.2">
      <c r="A13" s="4" t="s">
        <v>9</v>
      </c>
      <c r="B13" s="7" t="s">
        <v>10</v>
      </c>
      <c r="C13" s="5">
        <v>601.5</v>
      </c>
      <c r="D13" s="5"/>
      <c r="E13" s="5">
        <v>601.5</v>
      </c>
      <c r="F13" s="6">
        <v>756.9</v>
      </c>
      <c r="G13" s="6">
        <v>757.2</v>
      </c>
      <c r="H13" s="8">
        <f t="shared" si="0"/>
        <v>100.03963535473643</v>
      </c>
    </row>
    <row r="14" spans="1:8" ht="38.25" x14ac:dyDescent="0.2">
      <c r="A14" s="4" t="s">
        <v>11</v>
      </c>
      <c r="B14" s="7" t="s">
        <v>12</v>
      </c>
      <c r="C14" s="5">
        <v>952</v>
      </c>
      <c r="D14" s="5"/>
      <c r="E14" s="5">
        <v>952</v>
      </c>
      <c r="F14" s="6">
        <f>F15+F16+F17+F18</f>
        <v>1098</v>
      </c>
      <c r="G14" s="6">
        <f>G15+G16+G17+G18</f>
        <v>1146.7799999999997</v>
      </c>
      <c r="H14" s="8">
        <f t="shared" si="0"/>
        <v>104.44262295081965</v>
      </c>
    </row>
    <row r="15" spans="1:8" ht="76.5" x14ac:dyDescent="0.2">
      <c r="A15" s="4" t="s">
        <v>90</v>
      </c>
      <c r="B15" s="7" t="s">
        <v>13</v>
      </c>
      <c r="C15" s="5">
        <v>382</v>
      </c>
      <c r="D15" s="5"/>
      <c r="E15" s="5">
        <v>382</v>
      </c>
      <c r="F15" s="6">
        <v>483</v>
      </c>
      <c r="G15" s="6">
        <v>521.98</v>
      </c>
      <c r="H15" s="8">
        <f t="shared" si="0"/>
        <v>108.0703933747412</v>
      </c>
    </row>
    <row r="16" spans="1:8" ht="102" x14ac:dyDescent="0.2">
      <c r="A16" s="4" t="s">
        <v>91</v>
      </c>
      <c r="B16" s="7" t="s">
        <v>14</v>
      </c>
      <c r="C16" s="5">
        <v>4</v>
      </c>
      <c r="D16" s="5"/>
      <c r="E16" s="5">
        <v>4</v>
      </c>
      <c r="F16" s="6">
        <v>3</v>
      </c>
      <c r="G16" s="6">
        <v>3.8</v>
      </c>
      <c r="H16" s="8">
        <f t="shared" si="0"/>
        <v>126.66666666666666</v>
      </c>
    </row>
    <row r="17" spans="1:8" ht="76.5" x14ac:dyDescent="0.2">
      <c r="A17" s="4" t="s">
        <v>92</v>
      </c>
      <c r="B17" s="7" t="s">
        <v>15</v>
      </c>
      <c r="C17" s="5">
        <v>639</v>
      </c>
      <c r="D17" s="5"/>
      <c r="E17" s="5">
        <v>639</v>
      </c>
      <c r="F17" s="6">
        <v>709</v>
      </c>
      <c r="G17" s="6">
        <v>697.4</v>
      </c>
      <c r="H17" s="8">
        <f t="shared" si="0"/>
        <v>98.363892806770096</v>
      </c>
    </row>
    <row r="18" spans="1:8" ht="76.5" x14ac:dyDescent="0.2">
      <c r="A18" s="4" t="s">
        <v>93</v>
      </c>
      <c r="B18" s="7" t="s">
        <v>16</v>
      </c>
      <c r="C18" s="5">
        <v>-73</v>
      </c>
      <c r="D18" s="5"/>
      <c r="E18" s="5">
        <v>-73</v>
      </c>
      <c r="F18" s="6">
        <v>-97</v>
      </c>
      <c r="G18" s="6">
        <v>-76.400000000000006</v>
      </c>
      <c r="H18" s="8">
        <f t="shared" si="0"/>
        <v>78.762886597938149</v>
      </c>
    </row>
    <row r="19" spans="1:8" x14ac:dyDescent="0.2">
      <c r="A19" s="4" t="s">
        <v>81</v>
      </c>
      <c r="B19" s="18" t="s">
        <v>77</v>
      </c>
      <c r="C19" s="5"/>
      <c r="D19" s="5"/>
      <c r="E19" s="5"/>
      <c r="F19" s="6">
        <f t="shared" ref="F19:G22" si="1">F20</f>
        <v>0.1</v>
      </c>
      <c r="G19" s="6">
        <f t="shared" si="1"/>
        <v>0.01</v>
      </c>
      <c r="H19" s="8">
        <f t="shared" ref="H19:H23" si="2">G19/F19*100</f>
        <v>10</v>
      </c>
    </row>
    <row r="20" spans="1:8" x14ac:dyDescent="0.2">
      <c r="A20" s="4" t="s">
        <v>82</v>
      </c>
      <c r="B20" s="18" t="s">
        <v>78</v>
      </c>
      <c r="C20" s="5"/>
      <c r="D20" s="5"/>
      <c r="E20" s="5"/>
      <c r="F20" s="6">
        <f t="shared" si="1"/>
        <v>0.1</v>
      </c>
      <c r="G20" s="6">
        <f t="shared" si="1"/>
        <v>0.01</v>
      </c>
      <c r="H20" s="8">
        <f t="shared" si="2"/>
        <v>10</v>
      </c>
    </row>
    <row r="21" spans="1:8" x14ac:dyDescent="0.2">
      <c r="A21" s="4" t="s">
        <v>83</v>
      </c>
      <c r="B21" s="18" t="s">
        <v>78</v>
      </c>
      <c r="C21" s="5"/>
      <c r="D21" s="5"/>
      <c r="E21" s="5"/>
      <c r="F21" s="6">
        <f t="shared" si="1"/>
        <v>0.1</v>
      </c>
      <c r="G21" s="6">
        <f t="shared" si="1"/>
        <v>0.01</v>
      </c>
      <c r="H21" s="8">
        <f t="shared" si="2"/>
        <v>10</v>
      </c>
    </row>
    <row r="22" spans="1:8" ht="51" x14ac:dyDescent="0.2">
      <c r="A22" s="4" t="s">
        <v>84</v>
      </c>
      <c r="B22" s="18" t="s">
        <v>79</v>
      </c>
      <c r="C22" s="5"/>
      <c r="D22" s="5"/>
      <c r="E22" s="5"/>
      <c r="F22" s="6">
        <f t="shared" si="1"/>
        <v>0.1</v>
      </c>
      <c r="G22" s="6">
        <f t="shared" si="1"/>
        <v>0.01</v>
      </c>
      <c r="H22" s="8">
        <f t="shared" si="2"/>
        <v>10</v>
      </c>
    </row>
    <row r="23" spans="1:8" ht="25.5" x14ac:dyDescent="0.2">
      <c r="A23" s="4" t="s">
        <v>85</v>
      </c>
      <c r="B23" s="18" t="s">
        <v>80</v>
      </c>
      <c r="C23" s="5"/>
      <c r="D23" s="5"/>
      <c r="E23" s="5"/>
      <c r="F23" s="6">
        <v>0.1</v>
      </c>
      <c r="G23" s="6">
        <v>0.01</v>
      </c>
      <c r="H23" s="8">
        <f t="shared" si="2"/>
        <v>10</v>
      </c>
    </row>
    <row r="24" spans="1:8" x14ac:dyDescent="0.2">
      <c r="A24" s="4" t="s">
        <v>17</v>
      </c>
      <c r="B24" s="7" t="s">
        <v>18</v>
      </c>
      <c r="C24" s="5">
        <v>299.60000000000002</v>
      </c>
      <c r="D24" s="5"/>
      <c r="E24" s="5">
        <v>299.60000000000002</v>
      </c>
      <c r="F24" s="6">
        <f>F25+F27</f>
        <v>283.5</v>
      </c>
      <c r="G24" s="6">
        <f>G25+G27</f>
        <v>122.86000000000001</v>
      </c>
      <c r="H24" s="8">
        <f t="shared" si="0"/>
        <v>43.336860670194014</v>
      </c>
    </row>
    <row r="25" spans="1:8" x14ac:dyDescent="0.2">
      <c r="A25" s="4" t="s">
        <v>19</v>
      </c>
      <c r="B25" s="7" t="s">
        <v>20</v>
      </c>
      <c r="C25" s="5">
        <v>109.5</v>
      </c>
      <c r="D25" s="5"/>
      <c r="E25" s="5">
        <v>109.5</v>
      </c>
      <c r="F25" s="6">
        <f>F26</f>
        <v>129.5</v>
      </c>
      <c r="G25" s="6">
        <f>G26</f>
        <v>68.95</v>
      </c>
      <c r="H25" s="8">
        <f t="shared" si="0"/>
        <v>53.243243243243242</v>
      </c>
    </row>
    <row r="26" spans="1:8" ht="89.25" x14ac:dyDescent="0.2">
      <c r="A26" s="4" t="s">
        <v>21</v>
      </c>
      <c r="B26" s="7" t="s">
        <v>22</v>
      </c>
      <c r="C26" s="5">
        <v>109.5</v>
      </c>
      <c r="D26" s="5"/>
      <c r="E26" s="5">
        <v>109.5</v>
      </c>
      <c r="F26" s="6">
        <v>129.5</v>
      </c>
      <c r="G26" s="6">
        <v>68.95</v>
      </c>
      <c r="H26" s="8">
        <f t="shared" si="0"/>
        <v>53.243243243243242</v>
      </c>
    </row>
    <row r="27" spans="1:8" x14ac:dyDescent="0.2">
      <c r="A27" s="4" t="s">
        <v>23</v>
      </c>
      <c r="B27" s="7" t="s">
        <v>24</v>
      </c>
      <c r="C27" s="5">
        <v>190.1</v>
      </c>
      <c r="D27" s="5"/>
      <c r="E27" s="5">
        <v>190.1</v>
      </c>
      <c r="F27" s="6">
        <f>F28+F29</f>
        <v>154</v>
      </c>
      <c r="G27" s="6">
        <f>G28+G29</f>
        <v>53.910000000000004</v>
      </c>
      <c r="H27" s="8">
        <f t="shared" si="0"/>
        <v>35.006493506493506</v>
      </c>
    </row>
    <row r="28" spans="1:8" ht="76.5" x14ac:dyDescent="0.2">
      <c r="A28" s="4" t="s">
        <v>25</v>
      </c>
      <c r="B28" s="7" t="s">
        <v>26</v>
      </c>
      <c r="C28" s="5">
        <v>20</v>
      </c>
      <c r="D28" s="5"/>
      <c r="E28" s="5">
        <v>20</v>
      </c>
      <c r="F28" s="6">
        <v>30.3</v>
      </c>
      <c r="G28" s="6">
        <v>7.95</v>
      </c>
      <c r="H28" s="8">
        <f t="shared" si="0"/>
        <v>26.237623762376238</v>
      </c>
    </row>
    <row r="29" spans="1:8" ht="79.5" customHeight="1" x14ac:dyDescent="0.2">
      <c r="A29" s="4" t="s">
        <v>27</v>
      </c>
      <c r="B29" s="7" t="s">
        <v>28</v>
      </c>
      <c r="C29" s="5">
        <v>170.1</v>
      </c>
      <c r="D29" s="5"/>
      <c r="E29" s="5">
        <v>170.1</v>
      </c>
      <c r="F29" s="6">
        <v>123.7</v>
      </c>
      <c r="G29" s="6">
        <v>45.96</v>
      </c>
      <c r="H29" s="8">
        <f t="shared" si="0"/>
        <v>37.154405820533547</v>
      </c>
    </row>
    <row r="30" spans="1:8" x14ac:dyDescent="0.2">
      <c r="A30" s="4" t="s">
        <v>29</v>
      </c>
      <c r="B30" s="7" t="s">
        <v>30</v>
      </c>
      <c r="C30" s="5">
        <v>16.600000000000001</v>
      </c>
      <c r="D30" s="5"/>
      <c r="E30" s="5">
        <v>16.600000000000001</v>
      </c>
      <c r="F30" s="6">
        <f>F31</f>
        <v>29.7</v>
      </c>
      <c r="G30" s="6">
        <f>G31</f>
        <v>29.4</v>
      </c>
      <c r="H30" s="8">
        <f t="shared" si="0"/>
        <v>98.98989898989899</v>
      </c>
    </row>
    <row r="31" spans="1:8" ht="89.25" x14ac:dyDescent="0.2">
      <c r="A31" s="4" t="s">
        <v>32</v>
      </c>
      <c r="B31" s="7" t="s">
        <v>31</v>
      </c>
      <c r="C31" s="5">
        <v>16.600000000000001</v>
      </c>
      <c r="D31" s="5"/>
      <c r="E31" s="5">
        <v>16.600000000000001</v>
      </c>
      <c r="F31" s="6">
        <v>29.7</v>
      </c>
      <c r="G31" s="6">
        <v>29.4</v>
      </c>
      <c r="H31" s="8">
        <f t="shared" si="0"/>
        <v>98.98989898989899</v>
      </c>
    </row>
    <row r="32" spans="1:8" ht="51" x14ac:dyDescent="0.2">
      <c r="A32" s="4" t="s">
        <v>33</v>
      </c>
      <c r="B32" s="7" t="s">
        <v>34</v>
      </c>
      <c r="C32" s="5">
        <v>120.9</v>
      </c>
      <c r="D32" s="5"/>
      <c r="E32" s="5">
        <v>120.9</v>
      </c>
      <c r="F32" s="6">
        <f>F33+F35+F34</f>
        <v>775.4</v>
      </c>
      <c r="G32" s="6">
        <v>736.97</v>
      </c>
      <c r="H32" s="8">
        <f>G32/F32*100</f>
        <v>95.043848336342535</v>
      </c>
    </row>
    <row r="33" spans="1:8" ht="89.25" x14ac:dyDescent="0.2">
      <c r="A33" s="4" t="s">
        <v>35</v>
      </c>
      <c r="B33" s="7" t="s">
        <v>36</v>
      </c>
      <c r="C33" s="5">
        <v>33.5</v>
      </c>
      <c r="D33" s="5"/>
      <c r="E33" s="5">
        <v>33.5</v>
      </c>
      <c r="F33" s="6">
        <v>55.8</v>
      </c>
      <c r="G33" s="6">
        <v>30.8</v>
      </c>
      <c r="H33" s="8">
        <f t="shared" si="0"/>
        <v>55.197132616487451</v>
      </c>
    </row>
    <row r="34" spans="1:8" ht="76.5" x14ac:dyDescent="0.2">
      <c r="A34" s="4" t="s">
        <v>37</v>
      </c>
      <c r="B34" s="7" t="s">
        <v>38</v>
      </c>
      <c r="C34" s="5">
        <v>87.4</v>
      </c>
      <c r="D34" s="5"/>
      <c r="E34" s="5">
        <v>87.4</v>
      </c>
      <c r="F34" s="6">
        <v>76.7</v>
      </c>
      <c r="G34" s="6">
        <v>63.4</v>
      </c>
      <c r="H34" s="8">
        <f t="shared" ref="H34:H35" si="3">G34/F34*100</f>
        <v>82.65971316818775</v>
      </c>
    </row>
    <row r="35" spans="1:8" ht="97.15" customHeight="1" x14ac:dyDescent="0.2">
      <c r="A35" s="4" t="s">
        <v>61</v>
      </c>
      <c r="B35" s="7" t="s">
        <v>62</v>
      </c>
      <c r="C35" s="5">
        <v>87.4</v>
      </c>
      <c r="D35" s="5"/>
      <c r="E35" s="5">
        <v>87.4</v>
      </c>
      <c r="F35" s="6">
        <v>642.9</v>
      </c>
      <c r="G35" s="6">
        <v>642.9</v>
      </c>
      <c r="H35" s="8">
        <f t="shared" si="3"/>
        <v>100</v>
      </c>
    </row>
    <row r="36" spans="1:8" ht="25.5" x14ac:dyDescent="0.2">
      <c r="A36" s="4" t="s">
        <v>71</v>
      </c>
      <c r="B36" s="7" t="s">
        <v>72</v>
      </c>
      <c r="C36" s="5">
        <v>120.9</v>
      </c>
      <c r="D36" s="5"/>
      <c r="E36" s="5">
        <v>120.9</v>
      </c>
      <c r="F36" s="6">
        <f>F37</f>
        <v>5.3</v>
      </c>
      <c r="G36" s="6">
        <f>G37</f>
        <v>5.3</v>
      </c>
      <c r="H36" s="8">
        <f>G36/F36*100</f>
        <v>100</v>
      </c>
    </row>
    <row r="37" spans="1:8" ht="25.5" x14ac:dyDescent="0.2">
      <c r="A37" s="4" t="s">
        <v>73</v>
      </c>
      <c r="B37" s="7" t="s">
        <v>74</v>
      </c>
      <c r="C37" s="5"/>
      <c r="D37" s="5"/>
      <c r="E37" s="5"/>
      <c r="F37" s="6">
        <v>5.3</v>
      </c>
      <c r="G37" s="6">
        <v>5.3</v>
      </c>
      <c r="H37" s="8">
        <f>G37/F37*100</f>
        <v>100</v>
      </c>
    </row>
    <row r="38" spans="1:8" x14ac:dyDescent="0.2">
      <c r="A38" s="4" t="s">
        <v>39</v>
      </c>
      <c r="B38" s="7" t="s">
        <v>40</v>
      </c>
      <c r="C38" s="5">
        <v>16944.599999999999</v>
      </c>
      <c r="D38" s="5">
        <v>14720.06</v>
      </c>
      <c r="E38" s="5">
        <v>31664.66</v>
      </c>
      <c r="F38" s="6">
        <f>F39+F48</f>
        <v>38312.799999999996</v>
      </c>
      <c r="G38" s="6">
        <f>G39+G48</f>
        <v>36201.299999999996</v>
      </c>
      <c r="H38" s="8">
        <f t="shared" si="0"/>
        <v>94.488787037230381</v>
      </c>
    </row>
    <row r="39" spans="1:8" ht="38.25" x14ac:dyDescent="0.2">
      <c r="A39" s="4" t="s">
        <v>41</v>
      </c>
      <c r="B39" s="7" t="s">
        <v>42</v>
      </c>
      <c r="C39" s="5">
        <v>16944.599999999999</v>
      </c>
      <c r="D39" s="5">
        <v>14720.06</v>
      </c>
      <c r="E39" s="5">
        <v>31664.66</v>
      </c>
      <c r="F39" s="6">
        <f>F40+F42+F45</f>
        <v>38314.1</v>
      </c>
      <c r="G39" s="6">
        <f>G40+G42+G45</f>
        <v>36202.6</v>
      </c>
      <c r="H39" s="8">
        <f t="shared" si="0"/>
        <v>94.488974033058327</v>
      </c>
    </row>
    <row r="40" spans="1:8" ht="25.5" x14ac:dyDescent="0.2">
      <c r="A40" s="4" t="s">
        <v>54</v>
      </c>
      <c r="B40" s="7" t="s">
        <v>43</v>
      </c>
      <c r="C40" s="5">
        <v>3607.5</v>
      </c>
      <c r="D40" s="5"/>
      <c r="E40" s="5">
        <v>3607.5</v>
      </c>
      <c r="F40" s="6">
        <f>F41</f>
        <v>5381.4</v>
      </c>
      <c r="G40" s="6">
        <f>G41</f>
        <v>5381.4</v>
      </c>
      <c r="H40" s="8">
        <f t="shared" si="0"/>
        <v>100</v>
      </c>
    </row>
    <row r="41" spans="1:8" ht="25.5" x14ac:dyDescent="0.2">
      <c r="A41" s="4" t="s">
        <v>55</v>
      </c>
      <c r="B41" s="7" t="s">
        <v>44</v>
      </c>
      <c r="C41" s="5">
        <v>3607.5</v>
      </c>
      <c r="D41" s="5"/>
      <c r="E41" s="5">
        <v>3607.5</v>
      </c>
      <c r="F41" s="6">
        <v>5381.4</v>
      </c>
      <c r="G41" s="6">
        <v>5381.4</v>
      </c>
      <c r="H41" s="8">
        <f t="shared" si="0"/>
        <v>100</v>
      </c>
    </row>
    <row r="42" spans="1:8" ht="26.25" customHeight="1" x14ac:dyDescent="0.2">
      <c r="A42" s="4" t="s">
        <v>56</v>
      </c>
      <c r="B42" s="7" t="s">
        <v>45</v>
      </c>
      <c r="C42" s="5"/>
      <c r="D42" s="5">
        <v>1126.4000000000001</v>
      </c>
      <c r="E42" s="5">
        <v>1126.4000000000001</v>
      </c>
      <c r="F42" s="6">
        <f>F44+F43</f>
        <v>1197.5999999999999</v>
      </c>
      <c r="G42" s="6">
        <f>G44+G43</f>
        <v>1197.5999999999999</v>
      </c>
      <c r="H42" s="8">
        <f t="shared" si="0"/>
        <v>100</v>
      </c>
    </row>
    <row r="43" spans="1:8" ht="67.150000000000006" customHeight="1" x14ac:dyDescent="0.2">
      <c r="A43" s="4" t="s">
        <v>75</v>
      </c>
      <c r="B43" s="13" t="s">
        <v>76</v>
      </c>
      <c r="C43" s="5"/>
      <c r="D43" s="5"/>
      <c r="E43" s="5"/>
      <c r="F43" s="6">
        <v>810.9</v>
      </c>
      <c r="G43" s="6">
        <v>810.9</v>
      </c>
      <c r="H43" s="8">
        <f t="shared" si="0"/>
        <v>100</v>
      </c>
    </row>
    <row r="44" spans="1:8" ht="51.75" customHeight="1" x14ac:dyDescent="0.2">
      <c r="A44" s="4" t="s">
        <v>57</v>
      </c>
      <c r="B44" s="7" t="s">
        <v>46</v>
      </c>
      <c r="C44" s="5"/>
      <c r="D44" s="5">
        <v>284.89999999999998</v>
      </c>
      <c r="E44" s="5">
        <v>284.89999999999998</v>
      </c>
      <c r="F44" s="6">
        <v>386.7</v>
      </c>
      <c r="G44" s="6">
        <v>386.7</v>
      </c>
      <c r="H44" s="8">
        <f t="shared" si="0"/>
        <v>100</v>
      </c>
    </row>
    <row r="45" spans="1:8" ht="16.5" customHeight="1" x14ac:dyDescent="0.2">
      <c r="A45" s="4" t="s">
        <v>58</v>
      </c>
      <c r="B45" s="7" t="s">
        <v>47</v>
      </c>
      <c r="C45" s="5">
        <v>13337.1</v>
      </c>
      <c r="D45" s="5">
        <v>13593.66</v>
      </c>
      <c r="E45" s="5">
        <v>26930.76</v>
      </c>
      <c r="F45" s="6">
        <f>F46</f>
        <v>31735.1</v>
      </c>
      <c r="G45" s="6">
        <f>G46</f>
        <v>29623.599999999999</v>
      </c>
      <c r="H45" s="8">
        <f t="shared" si="0"/>
        <v>93.346483861717772</v>
      </c>
    </row>
    <row r="46" spans="1:8" ht="28.5" customHeight="1" x14ac:dyDescent="0.2">
      <c r="A46" s="4" t="s">
        <v>59</v>
      </c>
      <c r="B46" s="7" t="s">
        <v>48</v>
      </c>
      <c r="C46" s="5">
        <v>13337.1</v>
      </c>
      <c r="D46" s="5">
        <v>13593.66</v>
      </c>
      <c r="E46" s="5">
        <v>26930.76</v>
      </c>
      <c r="F46" s="6">
        <f>F47</f>
        <v>31735.1</v>
      </c>
      <c r="G46" s="6">
        <f>G47</f>
        <v>29623.599999999999</v>
      </c>
      <c r="H46" s="8">
        <f t="shared" si="0"/>
        <v>93.346483861717772</v>
      </c>
    </row>
    <row r="47" spans="1:8" ht="29.25" customHeight="1" x14ac:dyDescent="0.2">
      <c r="A47" s="4" t="s">
        <v>60</v>
      </c>
      <c r="B47" s="7" t="s">
        <v>49</v>
      </c>
      <c r="C47" s="5">
        <v>13337.1</v>
      </c>
      <c r="D47" s="5">
        <v>13593.66</v>
      </c>
      <c r="E47" s="5">
        <v>26930.76</v>
      </c>
      <c r="F47" s="6">
        <v>31735.1</v>
      </c>
      <c r="G47" s="6">
        <v>29623.599999999999</v>
      </c>
      <c r="H47" s="8">
        <f>G47/F47*100</f>
        <v>93.346483861717772</v>
      </c>
    </row>
    <row r="48" spans="1:8" ht="64.900000000000006" customHeight="1" x14ac:dyDescent="0.2">
      <c r="A48" s="4" t="s">
        <v>67</v>
      </c>
      <c r="B48" s="7" t="s">
        <v>68</v>
      </c>
      <c r="C48" s="5"/>
      <c r="D48" s="5"/>
      <c r="E48" s="5"/>
      <c r="F48" s="6">
        <f>F49</f>
        <v>-1.3</v>
      </c>
      <c r="G48" s="6">
        <f>G49</f>
        <v>-1.3</v>
      </c>
      <c r="H48" s="8">
        <f t="shared" ref="H48:H50" si="4">G48/F48*100</f>
        <v>100</v>
      </c>
    </row>
    <row r="49" spans="1:8" ht="51" customHeight="1" x14ac:dyDescent="0.2">
      <c r="A49" s="4" t="s">
        <v>66</v>
      </c>
      <c r="B49" s="7" t="s">
        <v>65</v>
      </c>
      <c r="C49" s="5"/>
      <c r="D49" s="5"/>
      <c r="E49" s="5"/>
      <c r="F49" s="6">
        <f>F50</f>
        <v>-1.3</v>
      </c>
      <c r="G49" s="6">
        <f>G50</f>
        <v>-1.3</v>
      </c>
      <c r="H49" s="8">
        <f t="shared" si="4"/>
        <v>100</v>
      </c>
    </row>
    <row r="50" spans="1:8" ht="51.6" customHeight="1" x14ac:dyDescent="0.2">
      <c r="A50" s="4" t="s">
        <v>64</v>
      </c>
      <c r="B50" s="7" t="s">
        <v>63</v>
      </c>
      <c r="C50" s="5"/>
      <c r="D50" s="5"/>
      <c r="E50" s="5"/>
      <c r="F50" s="6">
        <v>-1.3</v>
      </c>
      <c r="G50" s="6">
        <v>-1.3</v>
      </c>
      <c r="H50" s="8">
        <f t="shared" si="4"/>
        <v>100</v>
      </c>
    </row>
    <row r="51" spans="1:8" ht="12.75" customHeight="1" x14ac:dyDescent="0.2">
      <c r="A51" s="4" t="s">
        <v>50</v>
      </c>
      <c r="B51" s="18"/>
      <c r="C51" s="5">
        <v>18939.900000000001</v>
      </c>
      <c r="D51" s="5">
        <v>14720.06</v>
      </c>
      <c r="E51" s="5">
        <v>33659.96</v>
      </c>
      <c r="F51" s="6">
        <f>F38+F11</f>
        <v>41261.699999999997</v>
      </c>
      <c r="G51" s="6">
        <f>G38+G11</f>
        <v>38999.819999999992</v>
      </c>
      <c r="H51" s="8">
        <f t="shared" si="0"/>
        <v>94.518209380612035</v>
      </c>
    </row>
  </sheetData>
  <mergeCells count="13">
    <mergeCell ref="H9:H10"/>
    <mergeCell ref="B1:H1"/>
    <mergeCell ref="B2:H2"/>
    <mergeCell ref="B4:H4"/>
    <mergeCell ref="A6:H6"/>
    <mergeCell ref="G8:H8"/>
    <mergeCell ref="B3:H3"/>
    <mergeCell ref="B7:G7"/>
    <mergeCell ref="A9:A10"/>
    <mergeCell ref="B9:B10"/>
    <mergeCell ref="C9:E9"/>
    <mergeCell ref="F9:F10"/>
    <mergeCell ref="G9:G10"/>
  </mergeCells>
  <pageMargins left="0.74803149606299213" right="0.74803149606299213" top="0.98425196850393704" bottom="0.98425196850393704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</dc:creator>
  <dc:description>POI HSSF rep:2.44.0.119</dc:description>
  <cp:lastModifiedBy>GB</cp:lastModifiedBy>
  <cp:lastPrinted>2019-11-05T08:10:28Z</cp:lastPrinted>
  <dcterms:created xsi:type="dcterms:W3CDTF">2018-05-23T07:42:48Z</dcterms:created>
  <dcterms:modified xsi:type="dcterms:W3CDTF">2020-06-02T05:46:09Z</dcterms:modified>
</cp:coreProperties>
</file>