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men\НПА 2024 год\Решения 2024\р.12 об исполнение бюджета отчет за 2023\"/>
    </mc:Choice>
  </mc:AlternateContent>
  <bookViews>
    <workbookView xWindow="360" yWindow="330" windowWidth="14940" windowHeight="9090"/>
  </bookViews>
  <sheets>
    <sheet name="доходы" sheetId="1" r:id="rId1"/>
  </sheets>
  <definedNames>
    <definedName name="LAST_CELL" localSheetId="0">доходы!$H$51</definedName>
  </definedNames>
  <calcPr calcId="162913"/>
</workbook>
</file>

<file path=xl/calcChain.xml><?xml version="1.0" encoding="utf-8"?>
<calcChain xmlns="http://schemas.openxmlformats.org/spreadsheetml/2006/main">
  <c r="G35" i="1" l="1"/>
  <c r="F35" i="1"/>
  <c r="H34" i="1"/>
  <c r="G29" i="1"/>
  <c r="H29" i="1" s="1"/>
  <c r="F29" i="1"/>
  <c r="H33" i="1"/>
  <c r="H31" i="1" l="1"/>
  <c r="G12" i="1" l="1"/>
  <c r="G11" i="1" s="1"/>
  <c r="G37" i="1"/>
  <c r="G27" i="1"/>
  <c r="G23" i="1"/>
  <c r="G20" i="1"/>
  <c r="G19" i="1" s="1"/>
  <c r="G17" i="1" s="1"/>
  <c r="H13" i="1"/>
  <c r="H14" i="1"/>
  <c r="H15" i="1"/>
  <c r="H16" i="1"/>
  <c r="H18" i="1"/>
  <c r="H21" i="1"/>
  <c r="H22" i="1"/>
  <c r="H24" i="1"/>
  <c r="H25" i="1"/>
  <c r="H28" i="1"/>
  <c r="H30" i="1"/>
  <c r="H35" i="1"/>
  <c r="H36" i="1"/>
  <c r="H38" i="1"/>
  <c r="H39" i="1"/>
  <c r="H43" i="1"/>
  <c r="H45" i="1"/>
  <c r="H47" i="1"/>
  <c r="H48" i="1"/>
  <c r="H51" i="1"/>
  <c r="F12" i="1"/>
  <c r="G26" i="1" l="1"/>
  <c r="H12" i="1"/>
  <c r="F11" i="1"/>
  <c r="G44" i="1"/>
  <c r="F44" i="1"/>
  <c r="F41" i="1" s="1"/>
  <c r="F40" i="1" s="1"/>
  <c r="F37" i="1"/>
  <c r="H37" i="1" s="1"/>
  <c r="F23" i="1"/>
  <c r="H23" i="1" s="1"/>
  <c r="H44" i="1" l="1"/>
  <c r="F20" i="1"/>
  <c r="H20" i="1" s="1"/>
  <c r="G50" i="1" l="1"/>
  <c r="F50" i="1"/>
  <c r="F49" i="1" s="1"/>
  <c r="G46" i="1"/>
  <c r="F46" i="1"/>
  <c r="G42" i="1"/>
  <c r="F42" i="1"/>
  <c r="F27" i="1"/>
  <c r="F19" i="1"/>
  <c r="H46" i="1" l="1"/>
  <c r="H42" i="1"/>
  <c r="H50" i="1"/>
  <c r="F26" i="1"/>
  <c r="H26" i="1" s="1"/>
  <c r="H27" i="1"/>
  <c r="F17" i="1"/>
  <c r="H17" i="1" s="1"/>
  <c r="H19" i="1"/>
  <c r="H11" i="1"/>
  <c r="G49" i="1"/>
  <c r="H49" i="1" s="1"/>
  <c r="G41" i="1" l="1"/>
  <c r="F52" i="1"/>
  <c r="G40" i="1" l="1"/>
  <c r="H41" i="1"/>
  <c r="H40" i="1" l="1"/>
  <c r="G52" i="1"/>
  <c r="H52" i="1" l="1"/>
</calcChain>
</file>

<file path=xl/sharedStrings.xml><?xml version="1.0" encoding="utf-8"?>
<sst xmlns="http://schemas.openxmlformats.org/spreadsheetml/2006/main" count="98" uniqueCount="97">
  <si>
    <t>Наименование показателя</t>
  </si>
  <si>
    <t>Плановые показатели</t>
  </si>
  <si>
    <t>Роспись</t>
  </si>
  <si>
    <t>Сумма уточнений</t>
  </si>
  <si>
    <t>Уточненная роспись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</si>
  <si>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</si>
  <si>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</si>
  <si>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</si>
  <si>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</si>
  <si>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</si>
  <si>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</si>
  <si>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</si>
  <si>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</si>
  <si>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</si>
  <si>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</si>
  <si>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</si>
  <si>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</si>
  <si>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</si>
  <si>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</si>
  <si>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</si>
  <si>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</si>
  <si>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</si>
  <si>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</si>
  <si>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</si>
  <si>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</si>
  <si>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</si>
  <si>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</si>
  <si>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</si>
  <si>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</si>
  <si>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ВСЕГО:</t>
  </si>
  <si>
    <t>Код бюджетной классификации РФ</t>
  </si>
  <si>
    <t>% испол-нения</t>
  </si>
  <si>
    <t>(тыс. рублей)</t>
  </si>
  <si>
    <t xml:space="preserve">                Приложение 1</t>
  </si>
  <si>
    <t xml:space="preserve">                                                        Новоселовского сельского поселения </t>
  </si>
  <si>
    <t>Субвенции бюджетам сельских поселений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</si>
  <si>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                                   к Решению Совета</t>
  </si>
  <si>
    <t>Наименование главного администратора доходов и кодов бюджетной классификации доходов бюджетов РФ</t>
  </si>
  <si>
    <t>Управление Федеральной Налоговой службы по Томской области</t>
  </si>
  <si>
    <t>182 10102000010000110</t>
  </si>
  <si>
    <t>182 10600000000000000</t>
  </si>
  <si>
    <t>182 10601000000000110</t>
  </si>
  <si>
    <t>182 10601030101000110</t>
  </si>
  <si>
    <t>182 10606000000000110</t>
  </si>
  <si>
    <t>182 10606033101000110</t>
  </si>
  <si>
    <t>182 10606043101000110</t>
  </si>
  <si>
    <t>Администрация Новоселовского сельского поселения</t>
  </si>
  <si>
    <t>901 00000000000000000</t>
  </si>
  <si>
    <t>000 10800000000000000</t>
  </si>
  <si>
    <t>901 10804020011000110</t>
  </si>
  <si>
    <t>901 11105025100000120</t>
  </si>
  <si>
    <t>000 20000000000000000</t>
  </si>
  <si>
    <t>901 20200000000000000</t>
  </si>
  <si>
    <t>901 20210000000000150</t>
  </si>
  <si>
    <t>901 20215001100000150</t>
  </si>
  <si>
    <t>901 20230000000000150</t>
  </si>
  <si>
    <t>901 20235082100000150</t>
  </si>
  <si>
    <t>901 20235118100000150</t>
  </si>
  <si>
    <t>901 20240000000000150</t>
  </si>
  <si>
    <t>901 20249999000000150</t>
  </si>
  <si>
    <t>901 20249999100000150</t>
  </si>
  <si>
    <t>000 10300000000000000</t>
  </si>
  <si>
    <t>000 11100000000000000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</si>
  <si>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</si>
  <si>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</si>
  <si>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000 11600000000000000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</si>
  <si>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</si>
  <si>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</si>
  <si>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901 11107015100000120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</si>
  <si>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</si>
  <si>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ДОХОДЫ ОТ ПРОДАЖИ МАТЕРИАЛЬНЫХ И НЕМАТЕРИАЛЬНЫХ АКТИВОВ</t>
  </si>
  <si>
    <t>901 11400000000000000</t>
  </si>
  <si>
    <t>901 11602020020000140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</si>
  <si>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</si>
  <si>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901 20225599100000150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</si>
  <si>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</si>
  <si>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901 20220000000000150</t>
  </si>
  <si>
    <t>Субсидии бюджетам бюджетной системы Российской Федерации (межбюджетные субсидии)</t>
  </si>
  <si>
    <t>Отчет об исполнении бюджета муниципального образования  «Новоселовское сельское поселение» по кодам классификации доходов бюджета за  2023 год</t>
  </si>
  <si>
    <t>План на 2023 год</t>
  </si>
  <si>
    <t>Исполнено за 2023 год</t>
  </si>
  <si>
    <t>901 11105035100000120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</si>
  <si>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</si>
  <si>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901 11406025100000430</t>
  </si>
  <si>
    <t>901 11607010100000140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</si>
  <si>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</si>
  <si>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- плата за наем муниципального жилья</t>
  </si>
  <si>
    <t>901 11109045100006120</t>
  </si>
  <si>
    <t>901 1109045100008120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</si>
  <si>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</si>
  <si>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182 00000000000000000</t>
  </si>
  <si>
    <t>182 10302231010000110</t>
  </si>
  <si>
    <t>182 10302241010000110</t>
  </si>
  <si>
    <t>182 10302251010000110</t>
  </si>
  <si>
    <t>182 10302261010000110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</si>
  <si>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</si>
  <si>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  от 31.05.2024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</si>
</sst>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2"/>
      <color rgb="FFFF0000"/>
      <name val="Times New Roman CYR"/>
      <family val="1"/>
      <charset val="204"/>
    </font>
    <font>
      <sz val="12"/>
      <color rgb="FFFF000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2" fontId="11" fillId="2" borderId="3" xfId="0" applyNumberFormat="1" applyFont="1" applyFill="1" applyBorder="1" applyAlignment="1" applyProtection="1">
      <alignment horizontal="justify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164" fontId="11" fillId="2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49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justify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justify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164" fontId="11" fillId="2" borderId="8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0" fontId="12" fillId="2" borderId="0" xfId="0" applyFont="1" applyFill="1"/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2" borderId="3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/>
    <xf numFmtId="164" fontId="2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2" borderId="0" xfId="0" applyFont="1" applyFill="1" applyBorder="1" applyAlignment="1">
      <alignment horizontal="right" vertical="top"/>
    </xf>
    <xf numFmtId="49" fontId="8" fillId="0" borderId="0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 applyProtection="1">
      <alignment horizontal="right"/>
    </xf>
    <xf numFmtId="49" fontId="10" fillId="0" borderId="0" xfId="0" applyNumberFormat="1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B5" sqref="B5"/>
    </sheetView>
  </sheetViews>
  <sheetFormatPr defaultRowHeight="12.75" customHeight="1" x14ac:dyDescent="0.2"/>
  <cols>
    <col min="1" max="1" width="22.85546875" style="3" customWidth="1"/>
    <col min="2" max="2" width="40" style="3" customWidth="1"/>
    <col min="3" max="5" width="15.7109375" style="3" hidden="1" customWidth="1"/>
    <col min="6" max="6" width="12.28515625" style="3" customWidth="1"/>
    <col min="7" max="7" width="11.85546875" style="3" customWidth="1"/>
    <col min="8" max="8" width="10.140625" style="3" customWidth="1"/>
    <col min="9" max="16384" width="9.140625" style="3"/>
  </cols>
  <sheetData>
    <row r="1" spans="1:10" s="4" customFormat="1" ht="16.5" customHeight="1" x14ac:dyDescent="0.25">
      <c r="A1" s="5"/>
      <c r="B1" s="34" t="s">
        <v>33</v>
      </c>
      <c r="C1" s="34"/>
      <c r="D1" s="34"/>
      <c r="E1" s="34"/>
      <c r="F1" s="34"/>
      <c r="G1" s="34"/>
      <c r="H1" s="34"/>
    </row>
    <row r="2" spans="1:10" s="4" customFormat="1" ht="17.25" customHeight="1" x14ac:dyDescent="0.25">
      <c r="A2" s="5"/>
      <c r="B2" s="34" t="s">
        <v>36</v>
      </c>
      <c r="C2" s="34"/>
      <c r="D2" s="34"/>
      <c r="E2" s="34"/>
      <c r="F2" s="34"/>
      <c r="G2" s="34"/>
      <c r="H2" s="34"/>
    </row>
    <row r="3" spans="1:10" s="4" customFormat="1" ht="15.75" x14ac:dyDescent="0.25">
      <c r="A3" s="5"/>
      <c r="B3" s="34" t="s">
        <v>34</v>
      </c>
      <c r="C3" s="34"/>
      <c r="D3" s="34"/>
      <c r="E3" s="34"/>
      <c r="F3" s="34"/>
      <c r="G3" s="34"/>
      <c r="H3" s="34"/>
    </row>
    <row r="4" spans="1:10" s="4" customFormat="1" ht="16.5" customHeight="1" x14ac:dyDescent="0.25">
      <c r="A4" s="5"/>
      <c r="B4" s="35" t="s">
        <v>96</v>
      </c>
      <c r="C4" s="35"/>
      <c r="D4" s="35"/>
      <c r="E4" s="35"/>
      <c r="F4" s="35"/>
      <c r="G4" s="35"/>
      <c r="H4" s="35"/>
      <c r="I4" s="25"/>
      <c r="J4" s="25"/>
    </row>
    <row r="5" spans="1:10" s="4" customFormat="1" ht="12" customHeight="1" x14ac:dyDescent="0.25">
      <c r="A5" s="5"/>
      <c r="B5" s="26"/>
      <c r="C5" s="27"/>
      <c r="D5" s="27"/>
      <c r="E5" s="27"/>
      <c r="F5" s="25"/>
      <c r="G5" s="25"/>
      <c r="H5" s="25"/>
      <c r="I5" s="25"/>
      <c r="J5" s="25"/>
    </row>
    <row r="6" spans="1:10" s="6" customFormat="1" ht="39.75" customHeight="1" x14ac:dyDescent="0.3">
      <c r="A6" s="36" t="s">
        <v>78</v>
      </c>
      <c r="B6" s="36"/>
      <c r="C6" s="36"/>
      <c r="D6" s="36"/>
      <c r="E6" s="36"/>
      <c r="F6" s="36"/>
      <c r="G6" s="36"/>
      <c r="H6" s="36"/>
    </row>
    <row r="7" spans="1:10" x14ac:dyDescent="0.2">
      <c r="A7" s="7"/>
      <c r="B7" s="38"/>
      <c r="C7" s="38"/>
      <c r="D7" s="38"/>
      <c r="E7" s="38"/>
      <c r="F7" s="38"/>
      <c r="G7" s="38"/>
      <c r="H7" s="8"/>
    </row>
    <row r="8" spans="1:10" x14ac:dyDescent="0.2">
      <c r="A8" s="1"/>
      <c r="B8" s="2"/>
      <c r="C8" s="2"/>
      <c r="D8" s="2"/>
      <c r="E8" s="2"/>
      <c r="F8" s="2"/>
      <c r="G8" s="37" t="s">
        <v>32</v>
      </c>
      <c r="H8" s="37"/>
    </row>
    <row r="9" spans="1:10" x14ac:dyDescent="0.2">
      <c r="A9" s="39" t="s">
        <v>30</v>
      </c>
      <c r="B9" s="40" t="s">
        <v>37</v>
      </c>
      <c r="C9" s="42" t="s">
        <v>1</v>
      </c>
      <c r="D9" s="43"/>
      <c r="E9" s="43"/>
      <c r="F9" s="44" t="s">
        <v>79</v>
      </c>
      <c r="G9" s="39" t="s">
        <v>80</v>
      </c>
      <c r="H9" s="33" t="s">
        <v>31</v>
      </c>
    </row>
    <row r="10" spans="1:10" ht="25.5" x14ac:dyDescent="0.2">
      <c r="A10" s="39"/>
      <c r="B10" s="41" t="s">
        <v>0</v>
      </c>
      <c r="C10" s="9" t="s">
        <v>2</v>
      </c>
      <c r="D10" s="9" t="s">
        <v>3</v>
      </c>
      <c r="E10" s="9" t="s">
        <v>4</v>
      </c>
      <c r="F10" s="45"/>
      <c r="G10" s="39"/>
      <c r="H10" s="33"/>
    </row>
    <row r="11" spans="1:10" s="14" customFormat="1" ht="25.5" x14ac:dyDescent="0.2">
      <c r="A11" s="10" t="s">
        <v>90</v>
      </c>
      <c r="B11" s="11" t="s">
        <v>38</v>
      </c>
      <c r="C11" s="12"/>
      <c r="D11" s="12"/>
      <c r="E11" s="12"/>
      <c r="F11" s="13">
        <f>F12</f>
        <v>1521</v>
      </c>
      <c r="G11" s="13">
        <f>G12</f>
        <v>1766</v>
      </c>
      <c r="H11" s="28">
        <f>G11/F11*100</f>
        <v>116.1078238001315</v>
      </c>
    </row>
    <row r="12" spans="1:10" s="14" customFormat="1" ht="38.25" x14ac:dyDescent="0.2">
      <c r="A12" s="10" t="s">
        <v>61</v>
      </c>
      <c r="B12" s="11" t="s">
        <v>6</v>
      </c>
      <c r="C12" s="12">
        <v>952</v>
      </c>
      <c r="D12" s="12"/>
      <c r="E12" s="12">
        <v>952</v>
      </c>
      <c r="F12" s="13">
        <f>F13+F14+F15+F16</f>
        <v>1521</v>
      </c>
      <c r="G12" s="13">
        <f>G13+G14+G15+G16</f>
        <v>1766</v>
      </c>
      <c r="H12" s="28">
        <f t="shared" ref="H12:H51" si="0">G12/F12*100</f>
        <v>116.1078238001315</v>
      </c>
    </row>
    <row r="13" spans="1:10" s="14" customFormat="1" ht="76.5" x14ac:dyDescent="0.2">
      <c r="A13" s="15" t="s">
        <v>91</v>
      </c>
      <c r="B13" s="16" t="s">
        <v>7</v>
      </c>
      <c r="C13" s="17">
        <v>382</v>
      </c>
      <c r="D13" s="17"/>
      <c r="E13" s="17">
        <v>382</v>
      </c>
      <c r="F13" s="18">
        <v>720.4</v>
      </c>
      <c r="G13" s="18">
        <v>915</v>
      </c>
      <c r="H13" s="30">
        <f t="shared" si="0"/>
        <v>127.01277068295391</v>
      </c>
    </row>
    <row r="14" spans="1:10" s="14" customFormat="1" ht="102" x14ac:dyDescent="0.2">
      <c r="A14" s="15" t="s">
        <v>92</v>
      </c>
      <c r="B14" s="16" t="s">
        <v>8</v>
      </c>
      <c r="C14" s="17">
        <v>4</v>
      </c>
      <c r="D14" s="17"/>
      <c r="E14" s="17">
        <v>4</v>
      </c>
      <c r="F14" s="18">
        <v>5</v>
      </c>
      <c r="G14" s="18">
        <v>4.8</v>
      </c>
      <c r="H14" s="30">
        <f t="shared" si="0"/>
        <v>96</v>
      </c>
    </row>
    <row r="15" spans="1:10" s="14" customFormat="1" ht="76.5" x14ac:dyDescent="0.2">
      <c r="A15" s="15" t="s">
        <v>93</v>
      </c>
      <c r="B15" s="16" t="s">
        <v>9</v>
      </c>
      <c r="C15" s="17">
        <v>639</v>
      </c>
      <c r="D15" s="17"/>
      <c r="E15" s="17">
        <v>639</v>
      </c>
      <c r="F15" s="18">
        <v>890.4</v>
      </c>
      <c r="G15" s="18">
        <v>945.8</v>
      </c>
      <c r="H15" s="30">
        <f t="shared" si="0"/>
        <v>106.22192273135668</v>
      </c>
    </row>
    <row r="16" spans="1:10" s="14" customFormat="1" ht="76.5" x14ac:dyDescent="0.2">
      <c r="A16" s="15" t="s">
        <v>94</v>
      </c>
      <c r="B16" s="16" t="s">
        <v>10</v>
      </c>
      <c r="C16" s="17">
        <v>-73</v>
      </c>
      <c r="D16" s="17"/>
      <c r="E16" s="17">
        <v>-73</v>
      </c>
      <c r="F16" s="18">
        <v>-94.8</v>
      </c>
      <c r="G16" s="18">
        <v>-99.6</v>
      </c>
      <c r="H16" s="30">
        <f t="shared" si="0"/>
        <v>105.0632911392405</v>
      </c>
    </row>
    <row r="17" spans="1:8" s="14" customFormat="1" ht="25.5" x14ac:dyDescent="0.2">
      <c r="A17" s="19">
        <v>1.82E+19</v>
      </c>
      <c r="B17" s="20" t="s">
        <v>38</v>
      </c>
      <c r="C17" s="21"/>
      <c r="D17" s="21"/>
      <c r="E17" s="21"/>
      <c r="F17" s="22">
        <f>F18+F19</f>
        <v>1215.5</v>
      </c>
      <c r="G17" s="22">
        <f>G18+G19</f>
        <v>1269.58</v>
      </c>
      <c r="H17" s="28">
        <f t="shared" si="0"/>
        <v>104.44919786096256</v>
      </c>
    </row>
    <row r="18" spans="1:8" s="14" customFormat="1" x14ac:dyDescent="0.2">
      <c r="A18" s="15" t="s">
        <v>39</v>
      </c>
      <c r="B18" s="16" t="s">
        <v>5</v>
      </c>
      <c r="C18" s="17">
        <v>601.5</v>
      </c>
      <c r="D18" s="17"/>
      <c r="E18" s="17">
        <v>601.5</v>
      </c>
      <c r="F18" s="18">
        <v>948.4</v>
      </c>
      <c r="G18" s="18">
        <v>1006.95</v>
      </c>
      <c r="H18" s="28">
        <f t="shared" si="0"/>
        <v>106.17355546183045</v>
      </c>
    </row>
    <row r="19" spans="1:8" s="14" customFormat="1" x14ac:dyDescent="0.2">
      <c r="A19" s="10" t="s">
        <v>40</v>
      </c>
      <c r="B19" s="11" t="s">
        <v>11</v>
      </c>
      <c r="C19" s="12">
        <v>299.60000000000002</v>
      </c>
      <c r="D19" s="12"/>
      <c r="E19" s="12">
        <v>299.60000000000002</v>
      </c>
      <c r="F19" s="13">
        <f>F20+F23</f>
        <v>267.10000000000002</v>
      </c>
      <c r="G19" s="13">
        <f>G20+G23</f>
        <v>262.63</v>
      </c>
      <c r="H19" s="28">
        <f t="shared" si="0"/>
        <v>98.326469487083472</v>
      </c>
    </row>
    <row r="20" spans="1:8" s="14" customFormat="1" x14ac:dyDescent="0.2">
      <c r="A20" s="15" t="s">
        <v>41</v>
      </c>
      <c r="B20" s="16" t="s">
        <v>12</v>
      </c>
      <c r="C20" s="17">
        <v>109.5</v>
      </c>
      <c r="D20" s="17"/>
      <c r="E20" s="17">
        <v>109.5</v>
      </c>
      <c r="F20" s="18">
        <f>F21+F22</f>
        <v>207.02</v>
      </c>
      <c r="G20" s="18">
        <f>G21+G22</f>
        <v>207.02</v>
      </c>
      <c r="H20" s="28">
        <f t="shared" si="0"/>
        <v>100</v>
      </c>
    </row>
    <row r="21" spans="1:8" s="14" customFormat="1" ht="88.5" customHeight="1" x14ac:dyDescent="0.2">
      <c r="A21" s="15" t="s">
        <v>42</v>
      </c>
      <c r="B21" s="16" t="s">
        <v>13</v>
      </c>
      <c r="C21" s="17">
        <v>109.5</v>
      </c>
      <c r="D21" s="17"/>
      <c r="E21" s="17">
        <v>109.5</v>
      </c>
      <c r="F21" s="18">
        <v>207.02</v>
      </c>
      <c r="G21" s="18">
        <v>207.02</v>
      </c>
      <c r="H21" s="30">
        <f t="shared" si="0"/>
        <v>100</v>
      </c>
    </row>
    <row r="22" spans="1:8" s="14" customFormat="1" ht="42" hidden="1" customHeight="1" x14ac:dyDescent="0.2">
      <c r="A22" s="15" t="s">
        <v>63</v>
      </c>
      <c r="B22" s="16" t="s">
        <v>64</v>
      </c>
      <c r="C22" s="17">
        <v>109.5</v>
      </c>
      <c r="D22" s="17"/>
      <c r="E22" s="17">
        <v>109.5</v>
      </c>
      <c r="F22" s="18">
        <v>0</v>
      </c>
      <c r="G22" s="18">
        <v>0</v>
      </c>
      <c r="H22" s="30" t="e">
        <f t="shared" si="0"/>
        <v>#DIV/0!</v>
      </c>
    </row>
    <row r="23" spans="1:8" s="14" customFormat="1" x14ac:dyDescent="0.2">
      <c r="A23" s="15" t="s">
        <v>43</v>
      </c>
      <c r="B23" s="16" t="s">
        <v>14</v>
      </c>
      <c r="C23" s="17">
        <v>190.1</v>
      </c>
      <c r="D23" s="17"/>
      <c r="E23" s="17">
        <v>190.1</v>
      </c>
      <c r="F23" s="18">
        <f>F24+F25</f>
        <v>60.08</v>
      </c>
      <c r="G23" s="18">
        <f>G24+G25</f>
        <v>55.61</v>
      </c>
      <c r="H23" s="28">
        <f t="shared" si="0"/>
        <v>92.559920106524643</v>
      </c>
    </row>
    <row r="24" spans="1:8" s="14" customFormat="1" ht="76.5" x14ac:dyDescent="0.2">
      <c r="A24" s="15" t="s">
        <v>44</v>
      </c>
      <c r="B24" s="16" t="s">
        <v>15</v>
      </c>
      <c r="C24" s="17">
        <v>20</v>
      </c>
      <c r="D24" s="17"/>
      <c r="E24" s="17">
        <v>20</v>
      </c>
      <c r="F24" s="18">
        <v>7.71</v>
      </c>
      <c r="G24" s="18">
        <v>7.71</v>
      </c>
      <c r="H24" s="30">
        <f t="shared" si="0"/>
        <v>100</v>
      </c>
    </row>
    <row r="25" spans="1:8" s="14" customFormat="1" ht="79.5" customHeight="1" x14ac:dyDescent="0.2">
      <c r="A25" s="15" t="s">
        <v>45</v>
      </c>
      <c r="B25" s="16" t="s">
        <v>16</v>
      </c>
      <c r="C25" s="17">
        <v>170.1</v>
      </c>
      <c r="D25" s="17"/>
      <c r="E25" s="17">
        <v>170.1</v>
      </c>
      <c r="F25" s="18">
        <v>52.37</v>
      </c>
      <c r="G25" s="18">
        <v>47.9</v>
      </c>
      <c r="H25" s="30">
        <f t="shared" si="0"/>
        <v>91.464578957418368</v>
      </c>
    </row>
    <row r="26" spans="1:8" s="14" customFormat="1" ht="26.25" customHeight="1" x14ac:dyDescent="0.2">
      <c r="A26" s="10" t="s">
        <v>47</v>
      </c>
      <c r="B26" s="11" t="s">
        <v>46</v>
      </c>
      <c r="C26" s="12"/>
      <c r="D26" s="12"/>
      <c r="E26" s="12"/>
      <c r="F26" s="13">
        <f>F27+F29+F35+F37</f>
        <v>229.5</v>
      </c>
      <c r="G26" s="13">
        <f>G27+G29+G35+G37</f>
        <v>204.39999999999998</v>
      </c>
      <c r="H26" s="28">
        <f t="shared" si="0"/>
        <v>89.063180827886697</v>
      </c>
    </row>
    <row r="27" spans="1:8" s="14" customFormat="1" x14ac:dyDescent="0.2">
      <c r="A27" s="10" t="s">
        <v>48</v>
      </c>
      <c r="B27" s="11" t="s">
        <v>17</v>
      </c>
      <c r="C27" s="12">
        <v>16.600000000000001</v>
      </c>
      <c r="D27" s="12"/>
      <c r="E27" s="12">
        <v>16.600000000000001</v>
      </c>
      <c r="F27" s="13">
        <f>F28</f>
        <v>37.200000000000003</v>
      </c>
      <c r="G27" s="13">
        <f>G28</f>
        <v>37.200000000000003</v>
      </c>
      <c r="H27" s="28">
        <f t="shared" si="0"/>
        <v>100</v>
      </c>
    </row>
    <row r="28" spans="1:8" s="14" customFormat="1" ht="89.25" x14ac:dyDescent="0.2">
      <c r="A28" s="15" t="s">
        <v>49</v>
      </c>
      <c r="B28" s="16" t="s">
        <v>18</v>
      </c>
      <c r="C28" s="17">
        <v>16.600000000000001</v>
      </c>
      <c r="D28" s="17"/>
      <c r="E28" s="17">
        <v>16.600000000000001</v>
      </c>
      <c r="F28" s="18">
        <v>37.200000000000003</v>
      </c>
      <c r="G28" s="18">
        <v>37.200000000000003</v>
      </c>
      <c r="H28" s="30">
        <f t="shared" si="0"/>
        <v>100</v>
      </c>
    </row>
    <row r="29" spans="1:8" s="14" customFormat="1" ht="51" x14ac:dyDescent="0.2">
      <c r="A29" s="10" t="s">
        <v>62</v>
      </c>
      <c r="B29" s="11" t="s">
        <v>19</v>
      </c>
      <c r="C29" s="12">
        <v>120.9</v>
      </c>
      <c r="D29" s="12"/>
      <c r="E29" s="12">
        <v>120.9</v>
      </c>
      <c r="F29" s="13">
        <f>F30+F32+F31+F33+F34</f>
        <v>176.8</v>
      </c>
      <c r="G29" s="13">
        <f t="shared" ref="G29" si="1">G30+G32+G31+G33+G34</f>
        <v>151.69999999999999</v>
      </c>
      <c r="H29" s="30">
        <f t="shared" si="0"/>
        <v>85.803167420814461</v>
      </c>
    </row>
    <row r="30" spans="1:8" s="14" customFormat="1" ht="89.25" x14ac:dyDescent="0.2">
      <c r="A30" s="15" t="s">
        <v>50</v>
      </c>
      <c r="B30" s="16" t="s">
        <v>20</v>
      </c>
      <c r="C30" s="17">
        <v>33.5</v>
      </c>
      <c r="D30" s="17"/>
      <c r="E30" s="17">
        <v>33.5</v>
      </c>
      <c r="F30" s="18">
        <v>118.2</v>
      </c>
      <c r="G30" s="18">
        <v>118.2</v>
      </c>
      <c r="H30" s="30">
        <f t="shared" si="0"/>
        <v>100</v>
      </c>
    </row>
    <row r="31" spans="1:8" s="14" customFormat="1" ht="76.5" x14ac:dyDescent="0.2">
      <c r="A31" s="15" t="s">
        <v>81</v>
      </c>
      <c r="B31" s="16" t="s">
        <v>82</v>
      </c>
      <c r="C31" s="17"/>
      <c r="D31" s="17"/>
      <c r="E31" s="17"/>
      <c r="F31" s="18">
        <v>25.1</v>
      </c>
      <c r="G31" s="18">
        <v>0</v>
      </c>
      <c r="H31" s="30">
        <f t="shared" si="0"/>
        <v>0</v>
      </c>
    </row>
    <row r="32" spans="1:8" s="14" customFormat="1" ht="63.75" x14ac:dyDescent="0.2">
      <c r="A32" s="15" t="s">
        <v>68</v>
      </c>
      <c r="B32" s="16" t="s">
        <v>69</v>
      </c>
      <c r="C32" s="17"/>
      <c r="D32" s="17"/>
      <c r="E32" s="17"/>
      <c r="F32" s="18">
        <v>0</v>
      </c>
      <c r="G32" s="18">
        <v>0</v>
      </c>
      <c r="H32" s="30">
        <v>0</v>
      </c>
    </row>
    <row r="33" spans="1:9" s="14" customFormat="1" ht="87.75" customHeight="1" x14ac:dyDescent="0.2">
      <c r="A33" s="15" t="s">
        <v>87</v>
      </c>
      <c r="B33" s="16" t="s">
        <v>86</v>
      </c>
      <c r="C33" s="17"/>
      <c r="D33" s="17"/>
      <c r="E33" s="17"/>
      <c r="F33" s="18">
        <v>6.5</v>
      </c>
      <c r="G33" s="18">
        <v>6.5</v>
      </c>
      <c r="H33" s="30">
        <f t="shared" si="0"/>
        <v>100</v>
      </c>
    </row>
    <row r="34" spans="1:9" s="14" customFormat="1" ht="89.25" x14ac:dyDescent="0.2">
      <c r="A34" s="15" t="s">
        <v>88</v>
      </c>
      <c r="B34" s="16" t="s">
        <v>89</v>
      </c>
      <c r="C34" s="17"/>
      <c r="D34" s="17"/>
      <c r="E34" s="17"/>
      <c r="F34" s="18">
        <v>27</v>
      </c>
      <c r="G34" s="18">
        <v>27</v>
      </c>
      <c r="H34" s="30">
        <f t="shared" si="0"/>
        <v>100</v>
      </c>
    </row>
    <row r="35" spans="1:9" s="14" customFormat="1" ht="25.5" x14ac:dyDescent="0.2">
      <c r="A35" s="10" t="s">
        <v>71</v>
      </c>
      <c r="B35" s="11" t="s">
        <v>70</v>
      </c>
      <c r="C35" s="12"/>
      <c r="D35" s="12"/>
      <c r="E35" s="12"/>
      <c r="F35" s="13">
        <f>F36</f>
        <v>6.5</v>
      </c>
      <c r="G35" s="13">
        <f>G36</f>
        <v>6.5</v>
      </c>
      <c r="H35" s="28">
        <f t="shared" si="0"/>
        <v>100</v>
      </c>
    </row>
    <row r="36" spans="1:9" s="14" customFormat="1" ht="63.75" x14ac:dyDescent="0.2">
      <c r="A36" s="15" t="s">
        <v>83</v>
      </c>
      <c r="B36" s="16" t="s">
        <v>85</v>
      </c>
      <c r="C36" s="17"/>
      <c r="D36" s="17"/>
      <c r="E36" s="17"/>
      <c r="F36" s="18">
        <v>6.5</v>
      </c>
      <c r="G36" s="18">
        <v>6.5</v>
      </c>
      <c r="H36" s="30">
        <f t="shared" si="0"/>
        <v>100</v>
      </c>
    </row>
    <row r="37" spans="1:9" s="14" customFormat="1" ht="25.5" x14ac:dyDescent="0.2">
      <c r="A37" s="10" t="s">
        <v>65</v>
      </c>
      <c r="B37" s="11" t="s">
        <v>66</v>
      </c>
      <c r="C37" s="12">
        <v>120.9</v>
      </c>
      <c r="D37" s="12"/>
      <c r="E37" s="12">
        <v>120.9</v>
      </c>
      <c r="F37" s="13">
        <f>F38+F39</f>
        <v>9</v>
      </c>
      <c r="G37" s="13">
        <f>G38+G39</f>
        <v>9</v>
      </c>
      <c r="H37" s="28">
        <f t="shared" si="0"/>
        <v>100</v>
      </c>
    </row>
    <row r="38" spans="1:9" s="14" customFormat="1" ht="51" x14ac:dyDescent="0.2">
      <c r="A38" s="15" t="s">
        <v>72</v>
      </c>
      <c r="B38" s="16" t="s">
        <v>73</v>
      </c>
      <c r="C38" s="17"/>
      <c r="D38" s="17"/>
      <c r="E38" s="17"/>
      <c r="F38" s="18">
        <v>1.5</v>
      </c>
      <c r="G38" s="18">
        <v>1.5</v>
      </c>
      <c r="H38" s="28">
        <f t="shared" si="0"/>
        <v>100</v>
      </c>
    </row>
    <row r="39" spans="1:9" s="14" customFormat="1" ht="84.75" customHeight="1" x14ac:dyDescent="0.2">
      <c r="A39" s="15" t="s">
        <v>84</v>
      </c>
      <c r="B39" s="16" t="s">
        <v>67</v>
      </c>
      <c r="C39" s="17"/>
      <c r="D39" s="17"/>
      <c r="E39" s="17"/>
      <c r="F39" s="18">
        <v>7.5</v>
      </c>
      <c r="G39" s="18">
        <v>7.5</v>
      </c>
      <c r="H39" s="28">
        <f t="shared" si="0"/>
        <v>100</v>
      </c>
      <c r="I39" s="31"/>
    </row>
    <row r="40" spans="1:9" s="14" customFormat="1" x14ac:dyDescent="0.2">
      <c r="A40" s="10" t="s">
        <v>51</v>
      </c>
      <c r="B40" s="11" t="s">
        <v>21</v>
      </c>
      <c r="C40" s="12">
        <v>16944.599999999999</v>
      </c>
      <c r="D40" s="12">
        <v>14720.06</v>
      </c>
      <c r="E40" s="12">
        <v>31664.66</v>
      </c>
      <c r="F40" s="13">
        <f>F41</f>
        <v>44272.1</v>
      </c>
      <c r="G40" s="13">
        <f>G41</f>
        <v>43351.1</v>
      </c>
      <c r="H40" s="28">
        <f t="shared" si="0"/>
        <v>97.919683050950823</v>
      </c>
    </row>
    <row r="41" spans="1:9" s="14" customFormat="1" ht="38.25" x14ac:dyDescent="0.2">
      <c r="A41" s="15" t="s">
        <v>52</v>
      </c>
      <c r="B41" s="16" t="s">
        <v>22</v>
      </c>
      <c r="C41" s="17">
        <v>16944.599999999999</v>
      </c>
      <c r="D41" s="17">
        <v>14720.06</v>
      </c>
      <c r="E41" s="17">
        <v>31664.66</v>
      </c>
      <c r="F41" s="18">
        <f>F42+F44+F46+F49</f>
        <v>44272.1</v>
      </c>
      <c r="G41" s="18">
        <f>G42+G46+G49+G45</f>
        <v>43351.1</v>
      </c>
      <c r="H41" s="30">
        <f t="shared" si="0"/>
        <v>97.919683050950823</v>
      </c>
    </row>
    <row r="42" spans="1:9" s="14" customFormat="1" ht="25.5" x14ac:dyDescent="0.2">
      <c r="A42" s="15" t="s">
        <v>53</v>
      </c>
      <c r="B42" s="16" t="s">
        <v>23</v>
      </c>
      <c r="C42" s="17">
        <v>3607.5</v>
      </c>
      <c r="D42" s="17"/>
      <c r="E42" s="17">
        <v>3607.5</v>
      </c>
      <c r="F42" s="18">
        <f>F43</f>
        <v>5159.3999999999996</v>
      </c>
      <c r="G42" s="18">
        <f>G43</f>
        <v>5159.3999999999996</v>
      </c>
      <c r="H42" s="30">
        <f t="shared" si="0"/>
        <v>100</v>
      </c>
    </row>
    <row r="43" spans="1:9" s="14" customFormat="1" ht="25.5" x14ac:dyDescent="0.2">
      <c r="A43" s="15" t="s">
        <v>54</v>
      </c>
      <c r="B43" s="16" t="s">
        <v>24</v>
      </c>
      <c r="C43" s="17">
        <v>3607.5</v>
      </c>
      <c r="D43" s="17"/>
      <c r="E43" s="17">
        <v>3607.5</v>
      </c>
      <c r="F43" s="18">
        <v>5159.3999999999996</v>
      </c>
      <c r="G43" s="18">
        <v>5159.3999999999996</v>
      </c>
      <c r="H43" s="30">
        <f t="shared" si="0"/>
        <v>100</v>
      </c>
    </row>
    <row r="44" spans="1:9" s="14" customFormat="1" ht="38.25" x14ac:dyDescent="0.2">
      <c r="A44" s="15" t="s">
        <v>76</v>
      </c>
      <c r="B44" s="16" t="s">
        <v>77</v>
      </c>
      <c r="C44" s="17"/>
      <c r="D44" s="17"/>
      <c r="E44" s="17"/>
      <c r="F44" s="18">
        <f>F45</f>
        <v>43.6</v>
      </c>
      <c r="G44" s="18">
        <f>G45</f>
        <v>43.6</v>
      </c>
      <c r="H44" s="30">
        <f t="shared" si="0"/>
        <v>100</v>
      </c>
    </row>
    <row r="45" spans="1:9" s="14" customFormat="1" ht="38.25" x14ac:dyDescent="0.2">
      <c r="A45" s="15" t="s">
        <v>74</v>
      </c>
      <c r="B45" s="16" t="s">
        <v>75</v>
      </c>
      <c r="C45" s="17"/>
      <c r="D45" s="17"/>
      <c r="E45" s="17"/>
      <c r="F45" s="18">
        <v>43.6</v>
      </c>
      <c r="G45" s="18">
        <v>43.6</v>
      </c>
      <c r="H45" s="30">
        <f t="shared" si="0"/>
        <v>100</v>
      </c>
    </row>
    <row r="46" spans="1:9" s="14" customFormat="1" ht="25.5" x14ac:dyDescent="0.2">
      <c r="A46" s="15" t="s">
        <v>55</v>
      </c>
      <c r="B46" s="16" t="s">
        <v>25</v>
      </c>
      <c r="C46" s="17"/>
      <c r="D46" s="17">
        <v>1126.4000000000001</v>
      </c>
      <c r="E46" s="17">
        <v>1126.4000000000001</v>
      </c>
      <c r="F46" s="18">
        <f>F48+F47</f>
        <v>3677.4</v>
      </c>
      <c r="G46" s="18">
        <f>G48+G47</f>
        <v>3677.4</v>
      </c>
      <c r="H46" s="30">
        <f t="shared" si="0"/>
        <v>100</v>
      </c>
    </row>
    <row r="47" spans="1:9" s="14" customFormat="1" ht="67.150000000000006" customHeight="1" x14ac:dyDescent="0.2">
      <c r="A47" s="15" t="s">
        <v>56</v>
      </c>
      <c r="B47" s="29" t="s">
        <v>35</v>
      </c>
      <c r="C47" s="17"/>
      <c r="D47" s="17"/>
      <c r="E47" s="17"/>
      <c r="F47" s="18">
        <v>3128.4</v>
      </c>
      <c r="G47" s="18">
        <v>3128.4</v>
      </c>
      <c r="H47" s="30">
        <f t="shared" si="0"/>
        <v>100</v>
      </c>
    </row>
    <row r="48" spans="1:9" s="14" customFormat="1" ht="51.75" customHeight="1" x14ac:dyDescent="0.2">
      <c r="A48" s="15" t="s">
        <v>57</v>
      </c>
      <c r="B48" s="16" t="s">
        <v>95</v>
      </c>
      <c r="C48" s="17"/>
      <c r="D48" s="17">
        <v>284.89999999999998</v>
      </c>
      <c r="E48" s="17">
        <v>284.89999999999998</v>
      </c>
      <c r="F48" s="18">
        <v>549</v>
      </c>
      <c r="G48" s="18">
        <v>549</v>
      </c>
      <c r="H48" s="30">
        <f t="shared" si="0"/>
        <v>100</v>
      </c>
    </row>
    <row r="49" spans="1:8" s="14" customFormat="1" ht="16.5" customHeight="1" x14ac:dyDescent="0.2">
      <c r="A49" s="15" t="s">
        <v>58</v>
      </c>
      <c r="B49" s="16" t="s">
        <v>26</v>
      </c>
      <c r="C49" s="17">
        <v>13337.1</v>
      </c>
      <c r="D49" s="17">
        <v>13593.66</v>
      </c>
      <c r="E49" s="17">
        <v>26930.76</v>
      </c>
      <c r="F49" s="18">
        <f>F50</f>
        <v>35391.699999999997</v>
      </c>
      <c r="G49" s="18">
        <f>G50</f>
        <v>34470.699999999997</v>
      </c>
      <c r="H49" s="30">
        <f t="shared" si="0"/>
        <v>97.397694939774013</v>
      </c>
    </row>
    <row r="50" spans="1:8" s="14" customFormat="1" ht="28.5" customHeight="1" x14ac:dyDescent="0.2">
      <c r="A50" s="15" t="s">
        <v>59</v>
      </c>
      <c r="B50" s="16" t="s">
        <v>27</v>
      </c>
      <c r="C50" s="17">
        <v>13337.1</v>
      </c>
      <c r="D50" s="17">
        <v>13593.66</v>
      </c>
      <c r="E50" s="17">
        <v>26930.76</v>
      </c>
      <c r="F50" s="18">
        <f>F51</f>
        <v>35391.699999999997</v>
      </c>
      <c r="G50" s="18">
        <f>G51</f>
        <v>34470.699999999997</v>
      </c>
      <c r="H50" s="30">
        <f t="shared" si="0"/>
        <v>97.397694939774013</v>
      </c>
    </row>
    <row r="51" spans="1:8" s="14" customFormat="1" ht="29.25" customHeight="1" x14ac:dyDescent="0.2">
      <c r="A51" s="15" t="s">
        <v>60</v>
      </c>
      <c r="B51" s="16" t="s">
        <v>28</v>
      </c>
      <c r="C51" s="17">
        <v>13337.1</v>
      </c>
      <c r="D51" s="17">
        <v>13593.66</v>
      </c>
      <c r="E51" s="17">
        <v>26930.76</v>
      </c>
      <c r="F51" s="18">
        <v>35391.699999999997</v>
      </c>
      <c r="G51" s="18">
        <v>34470.699999999997</v>
      </c>
      <c r="H51" s="30">
        <f t="shared" si="0"/>
        <v>97.397694939774013</v>
      </c>
    </row>
    <row r="52" spans="1:8" s="24" customFormat="1" ht="12.75" customHeight="1" x14ac:dyDescent="0.2">
      <c r="A52" s="10" t="s">
        <v>29</v>
      </c>
      <c r="B52" s="23"/>
      <c r="C52" s="12">
        <v>18939.900000000001</v>
      </c>
      <c r="D52" s="12">
        <v>14720.06</v>
      </c>
      <c r="E52" s="12">
        <v>33659.96</v>
      </c>
      <c r="F52" s="13">
        <f>F11+F17+F26+F40</f>
        <v>47238.1</v>
      </c>
      <c r="G52" s="13">
        <f>G11+G17+G26+G40</f>
        <v>46591.08</v>
      </c>
      <c r="H52" s="28">
        <f>G52/F52*100</f>
        <v>98.630300541300358</v>
      </c>
    </row>
    <row r="55" spans="1:8" ht="12.75" customHeight="1" x14ac:dyDescent="0.2">
      <c r="F55" s="32"/>
      <c r="G55" s="32"/>
    </row>
  </sheetData>
  <mergeCells count="13">
    <mergeCell ref="H9:H10"/>
    <mergeCell ref="B1:H1"/>
    <mergeCell ref="B2:H2"/>
    <mergeCell ref="B4:H4"/>
    <mergeCell ref="A6:H6"/>
    <mergeCell ref="G8:H8"/>
    <mergeCell ref="B3:H3"/>
    <mergeCell ref="B7:G7"/>
    <mergeCell ref="A9:A10"/>
    <mergeCell ref="B9:B10"/>
    <mergeCell ref="C9:E9"/>
    <mergeCell ref="F9:F10"/>
    <mergeCell ref="G9:G10"/>
  </mergeCells>
  <pageMargins left="0.25" right="0.25" top="0.75" bottom="0.75" header="0.3" footer="0.3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dc:description>POI HSSF rep:2.44.0.119</dc:description>
  <cp:lastModifiedBy>GB</cp:lastModifiedBy>
  <cp:lastPrinted>2022-03-17T09:16:07Z</cp:lastPrinted>
  <dcterms:created xsi:type="dcterms:W3CDTF">2018-05-23T07:42:48Z</dcterms:created>
  <dcterms:modified xsi:type="dcterms:W3CDTF">2024-06-19T03:46:51Z</dcterms:modified>
</cp:coreProperties>
</file>